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31" i="1"/>
  <c r="F30"/>
  <c r="A25"/>
  <c r="E20"/>
  <c r="I20" s="1"/>
  <c r="E19"/>
  <c r="I19" s="1"/>
  <c r="E18"/>
  <c r="I18" s="1"/>
  <c r="E17"/>
  <c r="I17" s="1"/>
  <c r="E16"/>
  <c r="I16" s="1"/>
  <c r="E15"/>
  <c r="I15" s="1"/>
  <c r="E14"/>
  <c r="I14" s="1"/>
  <c r="E13"/>
  <c r="I13" s="1"/>
  <c r="E12"/>
  <c r="I12" s="1"/>
  <c r="E11"/>
  <c r="I11" s="1"/>
  <c r="E10"/>
  <c r="I10" s="1"/>
  <c r="E9"/>
  <c r="I9" s="1"/>
  <c r="C8"/>
  <c r="B7"/>
  <c r="J21" l="1"/>
  <c r="H24"/>
  <c r="I24" l="1"/>
  <c r="H25" s="1"/>
  <c r="I25" l="1"/>
  <c r="H26" s="1"/>
  <c r="J25"/>
  <c r="J26" l="1"/>
  <c r="I30" s="1"/>
  <c r="I26"/>
  <c r="H27" s="1"/>
  <c r="B25"/>
  <c r="B27" s="1"/>
  <c r="B31" s="1"/>
  <c r="I27" l="1"/>
  <c r="H28" s="1"/>
  <c r="J27"/>
  <c r="I28" l="1"/>
  <c r="H29" s="1"/>
  <c r="J28"/>
  <c r="J29" l="1"/>
</calcChain>
</file>

<file path=xl/sharedStrings.xml><?xml version="1.0" encoding="utf-8"?>
<sst xmlns="http://schemas.openxmlformats.org/spreadsheetml/2006/main" count="25" uniqueCount="24">
  <si>
    <t>Prix d'achat des Kits/Huile/MO</t>
  </si>
  <si>
    <t>Tx Marge</t>
  </si>
  <si>
    <t>Prix Vente</t>
  </si>
  <si>
    <t>Nbre de Maintenance /an</t>
  </si>
  <si>
    <t>Nbre d'années du contrat</t>
  </si>
  <si>
    <t>Coût annuel</t>
  </si>
  <si>
    <t>Entrer Nom CLIENT: ===&gt;</t>
  </si>
  <si>
    <t>Entrer Marque ===&gt;</t>
  </si>
  <si>
    <t>Entrée Type Comp ===&gt;</t>
  </si>
  <si>
    <t>RSK-Pro 15</t>
  </si>
  <si>
    <t>Entrer Nombre d'Heure/an ===&gt;</t>
  </si>
  <si>
    <t>Entrer Nbre Année Contrat ===&gt;</t>
  </si>
  <si>
    <t>Entrer Nbre Maint===&gt;</t>
  </si>
  <si>
    <t>Entrer taux annuel % forme "0,020"===&gt;</t>
  </si>
  <si>
    <t>Huile ren_10848_10</t>
  </si>
  <si>
    <t xml:space="preserve">MO+DPL </t>
  </si>
  <si>
    <t>Bea190 RA</t>
  </si>
  <si>
    <t>Bea190RB</t>
  </si>
  <si>
    <t>imprev</t>
  </si>
  <si>
    <t>Owa 11</t>
  </si>
  <si>
    <t>recyclage</t>
  </si>
  <si>
    <t xml:space="preserve">PRIX par maintenance </t>
  </si>
  <si>
    <t>RENNER</t>
  </si>
  <si>
    <t>L'ARCHEBAN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</si>
</sst>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5" borderId="1" xfId="0" applyFont="1" applyFill="1" applyBorder="1"/>
    <xf numFmtId="0" fontId="2" fillId="0" borderId="1" xfId="0" applyFont="1" applyBorder="1"/>
    <xf numFmtId="164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6" borderId="1" xfId="0" applyFont="1" applyFill="1" applyBorder="1"/>
    <xf numFmtId="2" fontId="1" fillId="4" borderId="1" xfId="0" applyNumberFormat="1" applyFont="1" applyFill="1" applyBorder="1"/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2" fontId="1" fillId="5" borderId="1" xfId="0" applyNumberFormat="1" applyFont="1" applyFill="1" applyBorder="1"/>
    <xf numFmtId="2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2" borderId="1" xfId="0" applyNumberFormat="1" applyFont="1" applyFill="1" applyBorder="1"/>
    <xf numFmtId="0" fontId="1" fillId="9" borderId="1" xfId="0" applyFont="1" applyFill="1" applyBorder="1"/>
    <xf numFmtId="2" fontId="1" fillId="9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L14" sqref="L14"/>
    </sheetView>
  </sheetViews>
  <sheetFormatPr baseColWidth="10" defaultRowHeight="15"/>
  <sheetData>
    <row r="1" spans="1:10" ht="51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/>
      <c r="I1" s="6" t="s">
        <v>5</v>
      </c>
      <c r="J1" s="1"/>
    </row>
    <row r="2" spans="1:10">
      <c r="A2" s="8" t="s">
        <v>6</v>
      </c>
      <c r="B2" s="9" t="s">
        <v>23</v>
      </c>
      <c r="C2" s="1"/>
      <c r="D2" s="10"/>
      <c r="E2" s="10"/>
      <c r="F2" s="1"/>
      <c r="G2" s="1"/>
      <c r="H2" s="1"/>
      <c r="I2" s="7"/>
      <c r="J2" s="7"/>
    </row>
    <row r="3" spans="1:10">
      <c r="A3" s="8" t="s">
        <v>7</v>
      </c>
      <c r="B3" s="9" t="s">
        <v>22</v>
      </c>
      <c r="C3" s="1"/>
      <c r="D3" s="1"/>
      <c r="E3" s="1"/>
      <c r="F3" s="1"/>
      <c r="G3" s="1"/>
      <c r="H3" s="1"/>
      <c r="I3" s="1"/>
      <c r="J3" s="7"/>
    </row>
    <row r="4" spans="1:10">
      <c r="A4" s="8" t="s">
        <v>8</v>
      </c>
      <c r="B4" s="9" t="s">
        <v>9</v>
      </c>
      <c r="C4" s="11"/>
      <c r="D4" s="11"/>
      <c r="E4" s="11"/>
      <c r="F4" s="11"/>
      <c r="G4" s="7"/>
      <c r="H4" s="7"/>
      <c r="I4" s="7"/>
      <c r="J4" s="7"/>
    </row>
    <row r="5" spans="1:10">
      <c r="A5" s="8" t="s">
        <v>10</v>
      </c>
      <c r="B5" s="9">
        <v>2000</v>
      </c>
      <c r="C5" s="11"/>
      <c r="D5" s="11"/>
      <c r="E5" s="11"/>
      <c r="F5" s="11"/>
      <c r="G5" s="7"/>
      <c r="H5" s="7"/>
      <c r="I5" s="7"/>
      <c r="J5" s="7"/>
    </row>
    <row r="6" spans="1:10">
      <c r="A6" s="8" t="s">
        <v>11</v>
      </c>
      <c r="B6" s="9">
        <v>3</v>
      </c>
      <c r="C6" s="11"/>
      <c r="D6" s="11"/>
      <c r="E6" s="11"/>
      <c r="F6" s="7"/>
      <c r="G6" s="7"/>
      <c r="H6" s="7"/>
      <c r="I6" s="7"/>
      <c r="J6" s="7"/>
    </row>
    <row r="7" spans="1:10">
      <c r="A7" s="8" t="s">
        <v>12</v>
      </c>
      <c r="B7" s="9">
        <f>IF(B5=2000,1,IF(B5=4000,2,IF(B5=6000,3,IF(B5=8000,4))))</f>
        <v>1</v>
      </c>
      <c r="C7" s="1"/>
      <c r="D7" s="1"/>
      <c r="E7" s="1"/>
      <c r="F7" s="1"/>
      <c r="G7" s="1"/>
      <c r="H7" s="1"/>
      <c r="I7" s="1"/>
      <c r="J7" s="7"/>
    </row>
    <row r="8" spans="1:10">
      <c r="A8" s="12" t="s">
        <v>13</v>
      </c>
      <c r="B8" s="13">
        <v>0.04</v>
      </c>
      <c r="C8" s="14">
        <f>B8</f>
        <v>0.04</v>
      </c>
      <c r="D8" s="1"/>
      <c r="E8" s="1"/>
      <c r="F8" s="1"/>
      <c r="G8" s="1"/>
      <c r="H8" s="1"/>
      <c r="I8" s="1"/>
      <c r="J8" s="7"/>
    </row>
    <row r="9" spans="1:10">
      <c r="A9" s="15">
        <v>10279</v>
      </c>
      <c r="B9" s="7"/>
      <c r="C9" s="16">
        <v>57.4</v>
      </c>
      <c r="D9" s="17">
        <v>1.5</v>
      </c>
      <c r="E9" s="18">
        <f>C9*D9</f>
        <v>86.1</v>
      </c>
      <c r="F9" s="19">
        <v>1</v>
      </c>
      <c r="G9" s="1"/>
      <c r="H9" s="1"/>
      <c r="I9" s="20">
        <f t="shared" ref="I9:I20" si="0">E9*F9</f>
        <v>86.1</v>
      </c>
      <c r="J9" s="7"/>
    </row>
    <row r="10" spans="1:10">
      <c r="A10" s="21">
        <v>10286</v>
      </c>
      <c r="B10" s="7"/>
      <c r="C10" s="16">
        <v>11.2</v>
      </c>
      <c r="D10" s="17">
        <v>1.5</v>
      </c>
      <c r="E10" s="18">
        <f>C10*D10</f>
        <v>16.799999999999997</v>
      </c>
      <c r="F10" s="22">
        <v>1</v>
      </c>
      <c r="G10" s="7"/>
      <c r="H10" s="7"/>
      <c r="I10" s="20">
        <f t="shared" si="0"/>
        <v>16.799999999999997</v>
      </c>
      <c r="J10" s="7"/>
    </row>
    <row r="11" spans="1:10">
      <c r="A11" s="15">
        <v>10285</v>
      </c>
      <c r="B11" s="7"/>
      <c r="C11" s="16">
        <v>16.100000000000001</v>
      </c>
      <c r="D11" s="17">
        <v>1.5</v>
      </c>
      <c r="E11" s="18">
        <f t="shared" ref="E11:E20" si="1">C11*D11</f>
        <v>24.150000000000002</v>
      </c>
      <c r="F11" s="22">
        <v>1</v>
      </c>
      <c r="G11" s="7"/>
      <c r="H11" s="7"/>
      <c r="I11" s="20">
        <f t="shared" si="0"/>
        <v>24.150000000000002</v>
      </c>
      <c r="J11" s="7"/>
    </row>
    <row r="12" spans="1:10">
      <c r="A12" s="21" t="s">
        <v>14</v>
      </c>
      <c r="B12" s="7"/>
      <c r="C12" s="16">
        <v>39.4</v>
      </c>
      <c r="D12" s="17">
        <v>1.5</v>
      </c>
      <c r="E12" s="18">
        <f t="shared" si="1"/>
        <v>59.099999999999994</v>
      </c>
      <c r="F12" s="22">
        <v>1</v>
      </c>
      <c r="G12" s="7"/>
      <c r="H12" s="7"/>
      <c r="I12" s="20">
        <f t="shared" si="0"/>
        <v>59.099999999999994</v>
      </c>
      <c r="J12" s="7"/>
    </row>
    <row r="13" spans="1:10">
      <c r="A13" s="15"/>
      <c r="B13" s="7"/>
      <c r="C13" s="16">
        <v>0</v>
      </c>
      <c r="D13" s="17">
        <v>1.5</v>
      </c>
      <c r="E13" s="18">
        <f t="shared" si="1"/>
        <v>0</v>
      </c>
      <c r="F13" s="22">
        <v>2</v>
      </c>
      <c r="G13" s="7"/>
      <c r="H13" s="7"/>
      <c r="I13" s="20">
        <f t="shared" si="0"/>
        <v>0</v>
      </c>
      <c r="J13" s="7"/>
    </row>
    <row r="14" spans="1:10">
      <c r="A14" s="15" t="s">
        <v>15</v>
      </c>
      <c r="B14" s="7"/>
      <c r="C14" s="16">
        <v>290</v>
      </c>
      <c r="D14" s="17">
        <v>1.33</v>
      </c>
      <c r="E14" s="18">
        <f t="shared" si="1"/>
        <v>385.70000000000005</v>
      </c>
      <c r="F14" s="22">
        <v>1</v>
      </c>
      <c r="G14" s="7"/>
      <c r="H14" s="7"/>
      <c r="I14" s="20">
        <f t="shared" si="0"/>
        <v>385.70000000000005</v>
      </c>
      <c r="J14" s="7"/>
    </row>
    <row r="15" spans="1:10">
      <c r="A15" s="15" t="s">
        <v>15</v>
      </c>
      <c r="B15" s="7"/>
      <c r="C15" s="16">
        <v>0</v>
      </c>
      <c r="D15" s="17">
        <v>1.5</v>
      </c>
      <c r="E15" s="18">
        <f t="shared" si="1"/>
        <v>0</v>
      </c>
      <c r="F15" s="22">
        <v>1</v>
      </c>
      <c r="G15" s="7"/>
      <c r="H15" s="7"/>
      <c r="I15" s="20">
        <f t="shared" si="0"/>
        <v>0</v>
      </c>
      <c r="J15" s="7"/>
    </row>
    <row r="16" spans="1:10">
      <c r="A16" s="15" t="s">
        <v>16</v>
      </c>
      <c r="B16" s="7"/>
      <c r="C16" s="16">
        <v>48</v>
      </c>
      <c r="D16" s="17">
        <v>1.5</v>
      </c>
      <c r="E16" s="18">
        <f t="shared" si="1"/>
        <v>72</v>
      </c>
      <c r="F16" s="22">
        <v>1</v>
      </c>
      <c r="G16" s="7"/>
      <c r="H16" s="7"/>
      <c r="I16" s="20">
        <f t="shared" si="0"/>
        <v>72</v>
      </c>
      <c r="J16" s="7"/>
    </row>
    <row r="17" spans="1:10">
      <c r="A17" s="23" t="s">
        <v>17</v>
      </c>
      <c r="B17" s="7"/>
      <c r="C17" s="16">
        <v>48</v>
      </c>
      <c r="D17" s="17">
        <v>1.5</v>
      </c>
      <c r="E17" s="18">
        <f t="shared" si="1"/>
        <v>72</v>
      </c>
      <c r="F17" s="22">
        <v>1</v>
      </c>
      <c r="G17" s="7"/>
      <c r="H17" s="7"/>
      <c r="I17" s="20">
        <f t="shared" si="0"/>
        <v>72</v>
      </c>
      <c r="J17" s="7"/>
    </row>
    <row r="18" spans="1:10">
      <c r="A18" s="15" t="s">
        <v>18</v>
      </c>
      <c r="B18" s="7"/>
      <c r="C18" s="16">
        <v>50</v>
      </c>
      <c r="D18" s="17">
        <v>1</v>
      </c>
      <c r="E18" s="18">
        <f t="shared" si="1"/>
        <v>50</v>
      </c>
      <c r="F18" s="22">
        <v>1</v>
      </c>
      <c r="G18" s="7"/>
      <c r="H18" s="7"/>
      <c r="I18" s="20">
        <f t="shared" si="0"/>
        <v>50</v>
      </c>
      <c r="J18" s="7"/>
    </row>
    <row r="19" spans="1:10">
      <c r="A19" s="15" t="s">
        <v>19</v>
      </c>
      <c r="B19" s="7"/>
      <c r="C19" s="16">
        <v>71.92</v>
      </c>
      <c r="D19" s="17">
        <v>1.5</v>
      </c>
      <c r="E19" s="18">
        <f t="shared" si="1"/>
        <v>107.88</v>
      </c>
      <c r="F19" s="22">
        <v>1</v>
      </c>
      <c r="G19" s="7"/>
      <c r="H19" s="7"/>
      <c r="I19" s="20">
        <f t="shared" si="0"/>
        <v>107.88</v>
      </c>
      <c r="J19" s="7"/>
    </row>
    <row r="20" spans="1:10">
      <c r="A20" s="15" t="s">
        <v>20</v>
      </c>
      <c r="B20" s="7"/>
      <c r="C20" s="16">
        <v>8</v>
      </c>
      <c r="D20" s="17">
        <v>1.5</v>
      </c>
      <c r="E20" s="18">
        <f t="shared" si="1"/>
        <v>12</v>
      </c>
      <c r="F20" s="22">
        <v>1</v>
      </c>
      <c r="G20" s="7"/>
      <c r="H20" s="7"/>
      <c r="I20" s="7">
        <f t="shared" si="0"/>
        <v>12</v>
      </c>
      <c r="J20" s="7"/>
    </row>
    <row r="21" spans="1:10">
      <c r="A21" s="15"/>
      <c r="B21" s="7"/>
      <c r="C21" s="24"/>
      <c r="D21" s="25"/>
      <c r="E21" s="26"/>
      <c r="F21" s="22"/>
      <c r="G21" s="7"/>
      <c r="H21" s="20"/>
      <c r="I21" s="1"/>
      <c r="J21" s="20">
        <f>SUM(I9:I21)</f>
        <v>885.73</v>
      </c>
    </row>
    <row r="22" spans="1:10">
      <c r="A22" s="1"/>
      <c r="B22" s="1"/>
      <c r="C22" s="1"/>
      <c r="D22" s="1"/>
      <c r="E22" s="27"/>
      <c r="F22" s="1"/>
      <c r="G22" s="1"/>
      <c r="H22" s="1"/>
      <c r="I22" s="1"/>
      <c r="J22" s="7"/>
    </row>
    <row r="23" spans="1:10">
      <c r="A23" s="7"/>
      <c r="B23" s="7"/>
      <c r="C23" s="1"/>
      <c r="D23" s="1"/>
      <c r="E23" s="7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7"/>
      <c r="F24" s="7"/>
      <c r="G24" s="15">
        <v>2020</v>
      </c>
      <c r="H24" s="20">
        <f>J21</f>
        <v>885.73</v>
      </c>
      <c r="I24" s="20">
        <f>H24*B8</f>
        <v>35.429200000000002</v>
      </c>
      <c r="J24" s="7"/>
    </row>
    <row r="25" spans="1:10">
      <c r="A25" s="7" t="str">
        <f>"Augmentation en "&amp;B6&amp;" ans "</f>
        <v xml:space="preserve">Augmentation en 3 ans </v>
      </c>
      <c r="B25" s="28">
        <f>IF(B6=6,J29,IF(B6=5,J28,IF(B6=4,J27,IF(B6=3,J26,IF(B6=3,J25,IF(B6=2,J25))))))</f>
        <v>72.275568000000007</v>
      </c>
      <c r="C25" s="1"/>
      <c r="D25" s="29"/>
      <c r="E25" s="7"/>
      <c r="F25" s="15">
        <v>2</v>
      </c>
      <c r="G25" s="15">
        <v>2021</v>
      </c>
      <c r="H25" s="20">
        <f>H24+I24</f>
        <v>921.15920000000006</v>
      </c>
      <c r="I25" s="20">
        <f>H25*B8</f>
        <v>36.846368000000005</v>
      </c>
      <c r="J25" s="20">
        <f>SUM(I24)</f>
        <v>35.429200000000002</v>
      </c>
    </row>
    <row r="26" spans="1:10">
      <c r="A26" s="7"/>
      <c r="B26" s="15"/>
      <c r="C26" s="29"/>
      <c r="D26" s="29"/>
      <c r="E26" s="7"/>
      <c r="F26" s="15">
        <v>3</v>
      </c>
      <c r="G26" s="15">
        <v>2022</v>
      </c>
      <c r="H26" s="20">
        <f>H25+I25</f>
        <v>958.00556800000004</v>
      </c>
      <c r="I26" s="20">
        <f>H26*B8</f>
        <v>38.320222720000004</v>
      </c>
      <c r="J26" s="20">
        <f>SUM(I24:I25)</f>
        <v>72.275568000000007</v>
      </c>
    </row>
    <row r="27" spans="1:10">
      <c r="A27" s="7" t="s">
        <v>21</v>
      </c>
      <c r="B27" s="30">
        <f>(J21)+(B25/B6)</f>
        <v>909.82185600000003</v>
      </c>
      <c r="C27" s="7"/>
      <c r="D27" s="7"/>
      <c r="E27" s="7"/>
      <c r="F27" s="15">
        <v>4</v>
      </c>
      <c r="G27" s="15">
        <v>2023</v>
      </c>
      <c r="H27" s="20">
        <f>H26+I26</f>
        <v>996.32579071999999</v>
      </c>
      <c r="I27" s="20">
        <f>H27*B8</f>
        <v>39.853031628800004</v>
      </c>
      <c r="J27" s="20">
        <f>SUM(I24:I26)</f>
        <v>110.59579072000001</v>
      </c>
    </row>
    <row r="28" spans="1:10">
      <c r="A28" s="7"/>
      <c r="B28" s="7"/>
      <c r="C28" s="11"/>
      <c r="D28" s="7"/>
      <c r="E28" s="7"/>
      <c r="F28" s="15">
        <v>5</v>
      </c>
      <c r="G28" s="15">
        <v>2024</v>
      </c>
      <c r="H28" s="20">
        <f>H27+I27</f>
        <v>1036.1788223487999</v>
      </c>
      <c r="I28" s="20">
        <f>H28*B8</f>
        <v>41.447152893952001</v>
      </c>
      <c r="J28" s="20">
        <f>SUM(I24:I27)</f>
        <v>150.44882234880001</v>
      </c>
    </row>
    <row r="29" spans="1:10">
      <c r="A29" s="7"/>
      <c r="B29" s="7"/>
      <c r="C29" s="7"/>
      <c r="D29" s="7"/>
      <c r="E29" s="7"/>
      <c r="F29" s="15">
        <v>6</v>
      </c>
      <c r="G29" s="15">
        <v>2025</v>
      </c>
      <c r="H29" s="20">
        <f>H28+I28</f>
        <v>1077.625975242752</v>
      </c>
      <c r="I29" s="20"/>
      <c r="J29" s="20">
        <f>SUM(I24:I28)</f>
        <v>191.895975242752</v>
      </c>
    </row>
    <row r="30" spans="1:10">
      <c r="A30" s="7"/>
      <c r="B30" s="7"/>
      <c r="C30" s="7"/>
      <c r="D30" s="7"/>
      <c r="E30" s="7"/>
      <c r="F30" s="31" t="str">
        <f>"Somme d'augmentation sur "&amp;B6&amp;" ans :"</f>
        <v>Somme d'augmentation sur 3 ans :</v>
      </c>
      <c r="G30" s="31"/>
      <c r="H30" s="32"/>
      <c r="I30" s="33">
        <f>IF(B6=6,J29,IF(B6=5,J28,IF(B6=4,J27,IF(B6=3,J26,IF(B6=3,J25,IF(B6=2,J25))))))</f>
        <v>72.275568000000007</v>
      </c>
      <c r="J30" s="7"/>
    </row>
    <row r="31" spans="1:10">
      <c r="A31" s="34" t="str">
        <f>"PRIX par maintenance lissée sur "&amp;B6&amp;" ans :"</f>
        <v>PRIX par maintenance lissée sur 3 ans :</v>
      </c>
      <c r="B31" s="35">
        <f>B27</f>
        <v>909.82185600000003</v>
      </c>
      <c r="C31" s="7"/>
      <c r="D31" s="1"/>
      <c r="E31" s="1"/>
      <c r="F31" s="1"/>
      <c r="G31" s="1"/>
      <c r="H31" s="27"/>
      <c r="I31" s="1"/>
      <c r="J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SFACS</cp:lastModifiedBy>
  <dcterms:created xsi:type="dcterms:W3CDTF">2020-07-20T14:22:16Z</dcterms:created>
  <dcterms:modified xsi:type="dcterms:W3CDTF">2020-07-20T14:52:34Z</dcterms:modified>
</cp:coreProperties>
</file>