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1255" windowHeight="948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HeureAn">'[1]liste deroulante'!$A$1:$A$3</definedName>
    <definedName name="NbreAnnée">'[1]liste deroulante'!$C$1:$C$6</definedName>
    <definedName name="NbreKit">'[1]liste deroulante'!$B$1:$B$18</definedName>
  </definedNames>
  <calcPr calcId="124519"/>
</workbook>
</file>

<file path=xl/calcChain.xml><?xml version="1.0" encoding="utf-8"?>
<calcChain xmlns="http://schemas.openxmlformats.org/spreadsheetml/2006/main">
  <c r="B40" i="1"/>
  <c r="B41"/>
  <c r="I41"/>
  <c r="H56"/>
  <c r="G56"/>
  <c r="F56"/>
  <c r="E56"/>
  <c r="D56"/>
  <c r="C56"/>
  <c r="H55"/>
  <c r="G55"/>
  <c r="F55"/>
  <c r="E55"/>
  <c r="D55"/>
  <c r="C55"/>
  <c r="B55"/>
  <c r="A55"/>
  <c r="H54"/>
  <c r="G54"/>
  <c r="F54"/>
  <c r="E54"/>
  <c r="D54"/>
  <c r="H53"/>
  <c r="G53"/>
  <c r="F53"/>
  <c r="E53"/>
  <c r="D53"/>
  <c r="C53"/>
  <c r="B53"/>
  <c r="A53"/>
  <c r="H52"/>
  <c r="G52"/>
  <c r="F52"/>
  <c r="E52"/>
  <c r="D52"/>
  <c r="H51"/>
  <c r="G51"/>
  <c r="F51"/>
  <c r="E51"/>
  <c r="D51"/>
  <c r="H50"/>
  <c r="G50"/>
  <c r="F50"/>
  <c r="E50"/>
  <c r="D50"/>
  <c r="H49"/>
  <c r="G49"/>
  <c r="F49"/>
  <c r="E49"/>
  <c r="D49"/>
  <c r="I48"/>
  <c r="H48"/>
  <c r="G48"/>
  <c r="F48"/>
  <c r="D48"/>
  <c r="I47"/>
  <c r="H47"/>
  <c r="G47"/>
  <c r="F47"/>
  <c r="I46"/>
  <c r="H46"/>
  <c r="G46"/>
  <c r="F46"/>
  <c r="I45"/>
  <c r="G45"/>
  <c r="F45"/>
  <c r="I44"/>
  <c r="G44"/>
  <c r="F44"/>
  <c r="I43"/>
  <c r="F43"/>
  <c r="I42"/>
  <c r="G42"/>
  <c r="G41"/>
  <c r="F41"/>
  <c r="I40"/>
  <c r="G40"/>
  <c r="F40"/>
  <c r="H39"/>
  <c r="G39"/>
  <c r="F39"/>
  <c r="I38"/>
  <c r="H38"/>
  <c r="G38"/>
  <c r="F38"/>
  <c r="I10"/>
  <c r="H10"/>
  <c r="G10"/>
  <c r="F10"/>
  <c r="E10"/>
  <c r="D10"/>
  <c r="C10"/>
  <c r="I50" l="1"/>
  <c r="B56" s="1"/>
  <c r="I49"/>
</calcChain>
</file>

<file path=xl/sharedStrings.xml><?xml version="1.0" encoding="utf-8"?>
<sst xmlns="http://schemas.openxmlformats.org/spreadsheetml/2006/main" count="78" uniqueCount="73">
  <si>
    <t>L23 à L29 RS</t>
  </si>
  <si>
    <t>Pour4000h/AN</t>
  </si>
  <si>
    <t>1 Année</t>
  </si>
  <si>
    <t>2 Année</t>
  </si>
  <si>
    <t>3 Année</t>
  </si>
  <si>
    <t>4 Année</t>
  </si>
  <si>
    <t>5 Année</t>
  </si>
  <si>
    <t>6 Année</t>
  </si>
  <si>
    <t>6 mois</t>
  </si>
  <si>
    <t>12 mois</t>
  </si>
  <si>
    <t>18 mois</t>
  </si>
  <si>
    <t>24 mois</t>
  </si>
  <si>
    <t>30 mois</t>
  </si>
  <si>
    <t>36 mois</t>
  </si>
  <si>
    <t>42 mois</t>
  </si>
  <si>
    <t>48 mois</t>
  </si>
  <si>
    <t>54 mois</t>
  </si>
  <si>
    <t>60 mois</t>
  </si>
  <si>
    <t>66 mois</t>
  </si>
  <si>
    <t>72 mois</t>
  </si>
  <si>
    <t>COM CK4122-2-RS</t>
  </si>
  <si>
    <t>com CK8122-1</t>
  </si>
  <si>
    <t>COM SCWO4000-5</t>
  </si>
  <si>
    <t>MO+DPL A1</t>
  </si>
  <si>
    <t>MO+DPL A2</t>
  </si>
  <si>
    <t>MO+DPL A3</t>
  </si>
  <si>
    <t>MO+DPL A4</t>
  </si>
  <si>
    <t>MO+DPL A5</t>
  </si>
  <si>
    <t>MO+DPL A6</t>
  </si>
  <si>
    <t>imprevu</t>
  </si>
  <si>
    <t>recyclage</t>
  </si>
  <si>
    <t>Nombre Heure/an</t>
  </si>
  <si>
    <t>BEA480 RA</t>
  </si>
  <si>
    <t>BEA480 RB</t>
  </si>
  <si>
    <t>owamat 12</t>
  </si>
  <si>
    <t>Imprevu</t>
  </si>
  <si>
    <t>FORMULE:  S=100*((1.02^15)-1)/(1.02-1)</t>
  </si>
  <si>
    <t>Evolution annuelle</t>
  </si>
  <si>
    <t>Côut / Maintenance</t>
  </si>
  <si>
    <t>L160 - L290</t>
  </si>
  <si>
    <t>KIT 2000</t>
  </si>
  <si>
    <t>CK2076-1</t>
  </si>
  <si>
    <t>CK2100-1</t>
  </si>
  <si>
    <t>CK2140-2</t>
  </si>
  <si>
    <t>CK2175-1</t>
  </si>
  <si>
    <t>CK2230-1</t>
  </si>
  <si>
    <t>CK2290-5</t>
  </si>
  <si>
    <t>KIT 4000</t>
  </si>
  <si>
    <t>KIT 8000</t>
  </si>
  <si>
    <t>CK8076-2</t>
  </si>
  <si>
    <t>CK8100-2</t>
  </si>
  <si>
    <t>cCK8122-1</t>
  </si>
  <si>
    <t>CK8140-1</t>
  </si>
  <si>
    <t>CK8175-1</t>
  </si>
  <si>
    <t>CK8230-4</t>
  </si>
  <si>
    <t>CK8290-4</t>
  </si>
  <si>
    <t>Qte huile</t>
  </si>
  <si>
    <t>Compresseur à vis Lubrifiées à Vitesse Variable</t>
  </si>
  <si>
    <t>L07 - L11RS</t>
  </si>
  <si>
    <t>L15 - L22RS</t>
  </si>
  <si>
    <t>L23 - L29RS</t>
  </si>
  <si>
    <t>L30 - L45RS service S</t>
  </si>
  <si>
    <t>L30 - L45RS service L</t>
  </si>
  <si>
    <t>L75 RS</t>
  </si>
  <si>
    <t>L90 - L132 RS</t>
  </si>
  <si>
    <t>CK4076-335-RS</t>
  </si>
  <si>
    <t>CK4100-252-RS</t>
  </si>
  <si>
    <t>CK4122-2-RS</t>
  </si>
  <si>
    <t>CK4140-2-2-RS</t>
  </si>
  <si>
    <t>CK4140-3-RS</t>
  </si>
  <si>
    <t>CK4175-2-RS</t>
  </si>
  <si>
    <t>CK4230-1-RS</t>
  </si>
  <si>
    <t>CK4290-1-RS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</si>
</sst>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4" borderId="0" xfId="0" applyFont="1" applyFill="1"/>
    <xf numFmtId="0" fontId="0" fillId="5" borderId="0" xfId="0" applyFill="1"/>
    <xf numFmtId="0" fontId="0" fillId="6" borderId="0" xfId="0" applyFill="1" applyAlignment="1">
      <alignment horizontal="centerContinuous"/>
    </xf>
    <xf numFmtId="0" fontId="0" fillId="7" borderId="0" xfId="0" applyFill="1" applyAlignment="1">
      <alignment horizontal="centerContinuous"/>
    </xf>
    <xf numFmtId="0" fontId="3" fillId="0" borderId="0" xfId="0" applyFont="1"/>
    <xf numFmtId="0" fontId="3" fillId="6" borderId="0" xfId="0" applyFont="1" applyFill="1"/>
    <xf numFmtId="0" fontId="3" fillId="7" borderId="0" xfId="0" applyFont="1" applyFill="1"/>
    <xf numFmtId="0" fontId="0" fillId="0" borderId="0" xfId="0" applyAlignment="1">
      <alignment horizontal="center"/>
    </xf>
    <xf numFmtId="0" fontId="0" fillId="8" borderId="0" xfId="0" applyFill="1" applyAlignment="1">
      <alignment horizontal="center" vertical="center"/>
    </xf>
    <xf numFmtId="3" fontId="0" fillId="9" borderId="0" xfId="0" applyNumberFormat="1" applyFill="1"/>
    <xf numFmtId="2" fontId="0" fillId="0" borderId="0" xfId="0" applyNumberFormat="1"/>
    <xf numFmtId="0" fontId="0" fillId="9" borderId="0" xfId="0" applyFill="1"/>
    <xf numFmtId="0" fontId="4" fillId="0" borderId="0" xfId="0" applyFont="1" applyAlignment="1">
      <alignment horizontal="centerContinuous" shrinkToFit="1"/>
    </xf>
    <xf numFmtId="0" fontId="5" fillId="0" borderId="0" xfId="0" applyFont="1" applyAlignment="1">
      <alignment horizontal="centerContinuous" shrinkToFit="1"/>
    </xf>
    <xf numFmtId="0" fontId="0" fillId="0" borderId="0" xfId="0" applyAlignment="1">
      <alignment horizontal="centerContinuous" shrinkToFit="1"/>
    </xf>
    <xf numFmtId="0" fontId="0" fillId="9" borderId="0" xfId="0" applyFill="1" applyAlignment="1">
      <alignment horizontal="centerContinuous"/>
    </xf>
    <xf numFmtId="2" fontId="6" fillId="5" borderId="0" xfId="0" applyNumberFormat="1" applyFont="1" applyFill="1"/>
  </cellXfs>
  <cellStyles count="1"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ilisateur\Downloads\calcul%20contrat%20L29RS%204000h_6ans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rif KIT 2018"/>
      <sheetName val="liste deroulante"/>
      <sheetName val="Exsto L29RS"/>
      <sheetName val="Feuil2"/>
      <sheetName val="L07 à L11 L+RS 2000an"/>
      <sheetName val="L15 à L22 + RS"/>
      <sheetName val="L23 à 29"/>
      <sheetName val="L23-L29RS"/>
      <sheetName val="L30-L50"/>
      <sheetName val="L37-L45 RS"/>
      <sheetName val="L55-L80"/>
      <sheetName val="L75 RS"/>
      <sheetName val="L90-L132"/>
      <sheetName val="L90-L132 RS"/>
      <sheetName val="Feuil1"/>
    </sheetNames>
    <sheetDataSet>
      <sheetData sheetId="0"/>
      <sheetData sheetId="1">
        <row r="1">
          <cell r="A1">
            <v>2000</v>
          </cell>
          <cell r="B1">
            <v>1</v>
          </cell>
          <cell r="C1">
            <v>1</v>
          </cell>
        </row>
        <row r="2">
          <cell r="A2">
            <v>4000</v>
          </cell>
          <cell r="B2">
            <v>2</v>
          </cell>
          <cell r="C2">
            <v>2</v>
          </cell>
        </row>
        <row r="3">
          <cell r="A3">
            <v>6000</v>
          </cell>
          <cell r="B3">
            <v>3</v>
          </cell>
          <cell r="C3">
            <v>3</v>
          </cell>
        </row>
        <row r="4">
          <cell r="B4">
            <v>4</v>
          </cell>
          <cell r="C4">
            <v>4</v>
          </cell>
        </row>
        <row r="5">
          <cell r="B5">
            <v>5</v>
          </cell>
          <cell r="C5">
            <v>5</v>
          </cell>
        </row>
        <row r="6">
          <cell r="B6">
            <v>6</v>
          </cell>
          <cell r="C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  <row r="12">
          <cell r="B12">
            <v>12</v>
          </cell>
        </row>
        <row r="13">
          <cell r="B13">
            <v>13</v>
          </cell>
        </row>
        <row r="14">
          <cell r="B14">
            <v>14</v>
          </cell>
        </row>
        <row r="15">
          <cell r="B15">
            <v>15</v>
          </cell>
        </row>
        <row r="16">
          <cell r="B16">
            <v>16</v>
          </cell>
        </row>
        <row r="17">
          <cell r="B17">
            <v>17</v>
          </cell>
        </row>
        <row r="18">
          <cell r="B18">
            <v>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6"/>
  <sheetViews>
    <sheetView showZeros="0" tabSelected="1" topLeftCell="A31" workbookViewId="0">
      <selection activeCell="F54" sqref="F54"/>
    </sheetView>
  </sheetViews>
  <sheetFormatPr baseColWidth="10" defaultRowHeight="15"/>
  <cols>
    <col min="1" max="1" width="17.42578125" customWidth="1"/>
  </cols>
  <sheetData>
    <row r="1" spans="1:13">
      <c r="B1" s="8" t="s">
        <v>57</v>
      </c>
      <c r="C1" s="8"/>
      <c r="D1" s="8"/>
      <c r="E1" s="8"/>
      <c r="F1" s="8"/>
      <c r="G1" s="8"/>
      <c r="H1" s="8"/>
      <c r="I1" s="8"/>
    </row>
    <row r="2" spans="1:13" ht="30">
      <c r="B2" s="1" t="s">
        <v>58</v>
      </c>
      <c r="C2" s="1" t="s">
        <v>59</v>
      </c>
      <c r="D2" s="1" t="s">
        <v>60</v>
      </c>
      <c r="E2" s="2" t="s">
        <v>61</v>
      </c>
      <c r="F2" s="2" t="s">
        <v>62</v>
      </c>
      <c r="G2" s="1" t="s">
        <v>63</v>
      </c>
      <c r="H2" s="1" t="s">
        <v>64</v>
      </c>
      <c r="I2" s="1" t="s">
        <v>39</v>
      </c>
    </row>
    <row r="3" spans="1:13">
      <c r="A3" s="9" t="s">
        <v>40</v>
      </c>
      <c r="B3" s="10" t="s">
        <v>41</v>
      </c>
      <c r="C3" s="11" t="s">
        <v>42</v>
      </c>
      <c r="D3" s="12"/>
      <c r="E3" s="11" t="s">
        <v>43</v>
      </c>
      <c r="F3" s="12"/>
      <c r="G3" s="11" t="s">
        <v>44</v>
      </c>
      <c r="H3" s="11" t="s">
        <v>45</v>
      </c>
      <c r="I3" s="11" t="s">
        <v>46</v>
      </c>
    </row>
    <row r="4" spans="1:13">
      <c r="A4" s="9"/>
      <c r="B4" s="13">
        <v>120.4</v>
      </c>
      <c r="C4" s="12">
        <v>117.7</v>
      </c>
      <c r="D4" s="12"/>
      <c r="E4" s="12">
        <v>407.1</v>
      </c>
      <c r="F4" s="12"/>
      <c r="G4" s="12">
        <v>418</v>
      </c>
      <c r="H4" s="12">
        <v>433.7</v>
      </c>
      <c r="I4" s="12">
        <v>1404.8</v>
      </c>
    </row>
    <row r="5" spans="1:13">
      <c r="A5" s="3" t="s">
        <v>47</v>
      </c>
      <c r="B5" s="4" t="s">
        <v>65</v>
      </c>
      <c r="C5" s="14" t="s">
        <v>66</v>
      </c>
      <c r="D5" s="14" t="s">
        <v>67</v>
      </c>
      <c r="E5" s="14" t="s">
        <v>68</v>
      </c>
      <c r="F5" s="14" t="s">
        <v>69</v>
      </c>
      <c r="G5" s="14" t="s">
        <v>70</v>
      </c>
      <c r="H5" s="15" t="s">
        <v>71</v>
      </c>
      <c r="I5" s="15" t="s">
        <v>72</v>
      </c>
    </row>
    <row r="6" spans="1:13">
      <c r="A6" s="3"/>
      <c r="B6" s="5">
        <v>284.2</v>
      </c>
      <c r="C6" s="1">
        <v>461.8</v>
      </c>
      <c r="D6" s="1">
        <v>993.2</v>
      </c>
      <c r="E6" s="16">
        <v>625.29999999999995</v>
      </c>
      <c r="F6" s="1">
        <v>1433.8</v>
      </c>
      <c r="G6" s="1">
        <v>1395</v>
      </c>
      <c r="H6" s="1">
        <v>1404</v>
      </c>
      <c r="I6" s="1">
        <v>1582.1</v>
      </c>
    </row>
    <row r="7" spans="1:13">
      <c r="A7" s="9" t="s">
        <v>48</v>
      </c>
      <c r="B7" s="10" t="s">
        <v>49</v>
      </c>
      <c r="C7" s="11" t="s">
        <v>50</v>
      </c>
      <c r="D7" s="11" t="s">
        <v>51</v>
      </c>
      <c r="E7" s="11" t="s">
        <v>52</v>
      </c>
      <c r="F7" s="11" t="s">
        <v>52</v>
      </c>
      <c r="G7" s="11" t="s">
        <v>53</v>
      </c>
      <c r="H7" s="11" t="s">
        <v>54</v>
      </c>
      <c r="I7" s="11" t="s">
        <v>55</v>
      </c>
    </row>
    <row r="8" spans="1:13">
      <c r="A8" s="9"/>
      <c r="B8" s="17">
        <v>251.7</v>
      </c>
      <c r="C8" s="12">
        <v>265.7</v>
      </c>
      <c r="D8" s="12">
        <v>468.4</v>
      </c>
      <c r="E8" s="12">
        <v>772.3</v>
      </c>
      <c r="F8" s="12">
        <v>772.3</v>
      </c>
      <c r="G8" s="12">
        <v>849.3</v>
      </c>
      <c r="H8" s="12">
        <v>1924.1</v>
      </c>
      <c r="I8" s="12">
        <v>2099.9</v>
      </c>
    </row>
    <row r="9" spans="1:13">
      <c r="A9" s="3" t="s">
        <v>56</v>
      </c>
      <c r="B9" s="5">
        <v>5</v>
      </c>
      <c r="C9" s="1">
        <v>8</v>
      </c>
      <c r="D9" s="1">
        <v>15</v>
      </c>
      <c r="E9" s="1">
        <v>23</v>
      </c>
      <c r="F9" s="1">
        <v>23</v>
      </c>
      <c r="G9" s="1">
        <v>36</v>
      </c>
      <c r="H9" s="1">
        <v>54</v>
      </c>
      <c r="I9" s="1">
        <v>120</v>
      </c>
    </row>
    <row r="10" spans="1:13">
      <c r="A10" s="3"/>
      <c r="B10" s="6">
        <v>77</v>
      </c>
      <c r="C10" s="7">
        <f>B10/B9*C9</f>
        <v>123.2</v>
      </c>
      <c r="D10" s="7">
        <f>B10/B9*D9</f>
        <v>231</v>
      </c>
      <c r="E10" s="7">
        <f>B10/B9*E9</f>
        <v>354.2</v>
      </c>
      <c r="F10" s="7">
        <f>B10/B9*F9</f>
        <v>354.2</v>
      </c>
      <c r="G10" s="7">
        <f>B10/B9*G9</f>
        <v>554.4</v>
      </c>
      <c r="H10" s="7">
        <f>B10/B9*H9</f>
        <v>831.6</v>
      </c>
      <c r="I10" s="7">
        <f>B10/B9*I9</f>
        <v>1848</v>
      </c>
    </row>
    <row r="14" spans="1:13">
      <c r="A14" s="18" t="s">
        <v>0</v>
      </c>
    </row>
    <row r="15" spans="1:13">
      <c r="A15" s="19" t="s">
        <v>1</v>
      </c>
      <c r="B15" s="20" t="s">
        <v>2</v>
      </c>
      <c r="C15" s="20"/>
      <c r="D15" s="21" t="s">
        <v>3</v>
      </c>
      <c r="E15" s="21"/>
      <c r="F15" s="20" t="s">
        <v>4</v>
      </c>
      <c r="G15" s="20"/>
      <c r="H15" s="21" t="s">
        <v>5</v>
      </c>
      <c r="I15" s="21"/>
      <c r="J15" s="20" t="s">
        <v>6</v>
      </c>
      <c r="K15" s="20"/>
      <c r="L15" s="21" t="s">
        <v>7</v>
      </c>
      <c r="M15" s="21"/>
    </row>
    <row r="16" spans="1:13">
      <c r="A16" s="22"/>
      <c r="B16" s="23" t="s">
        <v>8</v>
      </c>
      <c r="C16" s="23" t="s">
        <v>9</v>
      </c>
      <c r="D16" s="24" t="s">
        <v>10</v>
      </c>
      <c r="E16" s="24" t="s">
        <v>11</v>
      </c>
      <c r="F16" s="23" t="s">
        <v>12</v>
      </c>
      <c r="G16" s="23" t="s">
        <v>13</v>
      </c>
      <c r="H16" s="24" t="s">
        <v>14</v>
      </c>
      <c r="I16" s="24" t="s">
        <v>15</v>
      </c>
      <c r="J16" s="23" t="s">
        <v>16</v>
      </c>
      <c r="K16" s="23" t="s">
        <v>17</v>
      </c>
      <c r="L16" s="24" t="s">
        <v>18</v>
      </c>
      <c r="M16" s="24" t="s">
        <v>19</v>
      </c>
    </row>
    <row r="17" spans="1:13">
      <c r="A17" t="s">
        <v>20</v>
      </c>
      <c r="B17" s="25">
        <v>0</v>
      </c>
      <c r="C17" s="25">
        <v>1</v>
      </c>
      <c r="D17" s="25">
        <v>0</v>
      </c>
      <c r="E17" s="25">
        <v>1</v>
      </c>
      <c r="F17" s="25">
        <v>0</v>
      </c>
      <c r="G17" s="25">
        <v>1</v>
      </c>
      <c r="H17" s="25">
        <v>0</v>
      </c>
      <c r="I17" s="25">
        <v>1</v>
      </c>
      <c r="J17" s="25">
        <v>0</v>
      </c>
      <c r="K17" s="25">
        <v>1</v>
      </c>
      <c r="L17" s="25">
        <v>0</v>
      </c>
      <c r="M17" s="25">
        <v>1</v>
      </c>
    </row>
    <row r="18" spans="1:13">
      <c r="A18" t="s">
        <v>21</v>
      </c>
      <c r="B18" s="25"/>
      <c r="C18" s="25">
        <v>0</v>
      </c>
      <c r="D18" s="25"/>
      <c r="E18" s="25">
        <v>1</v>
      </c>
      <c r="F18" s="25"/>
      <c r="G18" s="25">
        <v>0</v>
      </c>
      <c r="H18" s="25"/>
      <c r="I18" s="25">
        <v>1</v>
      </c>
      <c r="J18" s="25"/>
      <c r="K18" s="25">
        <v>0</v>
      </c>
      <c r="L18" s="25"/>
      <c r="M18" s="25">
        <v>1</v>
      </c>
    </row>
    <row r="19" spans="1:13">
      <c r="A19" t="s">
        <v>22</v>
      </c>
      <c r="B19" s="25"/>
      <c r="C19" s="25">
        <v>1</v>
      </c>
      <c r="D19" s="25"/>
      <c r="E19" s="25">
        <v>1</v>
      </c>
      <c r="F19" s="25"/>
      <c r="G19" s="25">
        <v>1</v>
      </c>
      <c r="H19" s="25"/>
      <c r="I19" s="25">
        <v>1</v>
      </c>
      <c r="J19" s="25"/>
      <c r="K19" s="25">
        <v>1</v>
      </c>
      <c r="L19" s="25"/>
      <c r="M19" s="25">
        <v>1</v>
      </c>
    </row>
    <row r="20" spans="1:13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spans="1:13">
      <c r="B21" s="25">
        <v>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>
      <c r="A22" t="s">
        <v>23</v>
      </c>
      <c r="B22" s="25"/>
      <c r="C22" s="25">
        <v>1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3">
      <c r="B23" s="25"/>
      <c r="C23" s="25"/>
      <c r="D23" s="25">
        <v>0</v>
      </c>
      <c r="E23" s="25"/>
      <c r="F23" s="25"/>
      <c r="G23" s="25"/>
      <c r="H23" s="25"/>
      <c r="I23" s="25"/>
      <c r="J23" s="25"/>
      <c r="K23" s="25"/>
      <c r="L23" s="25"/>
      <c r="M23" s="25"/>
    </row>
    <row r="24" spans="1:13">
      <c r="A24" t="s">
        <v>24</v>
      </c>
      <c r="B24" s="25"/>
      <c r="C24" s="25"/>
      <c r="D24" s="25"/>
      <c r="E24" s="25">
        <v>1</v>
      </c>
      <c r="F24" s="25"/>
      <c r="G24" s="25"/>
      <c r="H24" s="25"/>
      <c r="I24" s="25"/>
      <c r="J24" s="25"/>
      <c r="K24" s="25"/>
      <c r="L24" s="25"/>
      <c r="M24" s="25"/>
    </row>
    <row r="25" spans="1:13">
      <c r="B25" s="25"/>
      <c r="C25" s="25"/>
      <c r="D25" s="25"/>
      <c r="E25" s="25"/>
      <c r="F25" s="25">
        <v>0</v>
      </c>
      <c r="G25" s="25"/>
      <c r="H25" s="25"/>
      <c r="I25" s="25"/>
      <c r="J25" s="25"/>
      <c r="K25" s="25"/>
      <c r="L25" s="25"/>
      <c r="M25" s="25"/>
    </row>
    <row r="26" spans="1:13">
      <c r="A26" t="s">
        <v>25</v>
      </c>
      <c r="B26" s="25"/>
      <c r="C26" s="25"/>
      <c r="D26" s="25"/>
      <c r="E26" s="25"/>
      <c r="F26" s="25"/>
      <c r="G26" s="25">
        <v>1</v>
      </c>
      <c r="H26" s="25"/>
      <c r="I26" s="25"/>
      <c r="J26" s="25"/>
      <c r="K26" s="25"/>
      <c r="L26" s="25"/>
      <c r="M26" s="25"/>
    </row>
    <row r="27" spans="1:13">
      <c r="B27" s="25"/>
      <c r="C27" s="25"/>
      <c r="D27" s="25"/>
      <c r="E27" s="25"/>
      <c r="F27" s="25"/>
      <c r="G27" s="25"/>
      <c r="H27" s="25">
        <v>0</v>
      </c>
      <c r="I27" s="25"/>
      <c r="J27" s="25"/>
      <c r="K27" s="25"/>
      <c r="L27" s="25"/>
      <c r="M27" s="25"/>
    </row>
    <row r="28" spans="1:13">
      <c r="A28" t="s">
        <v>26</v>
      </c>
      <c r="B28" s="25"/>
      <c r="C28" s="25"/>
      <c r="D28" s="25"/>
      <c r="E28" s="25"/>
      <c r="F28" s="25"/>
      <c r="G28" s="25"/>
      <c r="H28" s="25"/>
      <c r="I28" s="25">
        <v>1</v>
      </c>
      <c r="J28" s="25"/>
      <c r="K28" s="25"/>
      <c r="L28" s="25"/>
      <c r="M28" s="25"/>
    </row>
    <row r="29" spans="1:13">
      <c r="B29" s="25"/>
      <c r="C29" s="25"/>
      <c r="D29" s="25"/>
      <c r="E29" s="25"/>
      <c r="F29" s="25"/>
      <c r="G29" s="25"/>
      <c r="H29" s="25"/>
      <c r="I29" s="25"/>
      <c r="J29" s="25">
        <v>0</v>
      </c>
      <c r="K29" s="25"/>
      <c r="L29" s="25"/>
      <c r="M29" s="25"/>
    </row>
    <row r="30" spans="1:13">
      <c r="A30" t="s">
        <v>27</v>
      </c>
      <c r="B30" s="25"/>
      <c r="C30" s="25"/>
      <c r="D30" s="25"/>
      <c r="E30" s="25"/>
      <c r="F30" s="25"/>
      <c r="G30" s="25"/>
      <c r="H30" s="25"/>
      <c r="I30" s="25"/>
      <c r="J30" s="25"/>
      <c r="K30" s="25">
        <v>1</v>
      </c>
      <c r="L30" s="25"/>
      <c r="M30" s="25"/>
    </row>
    <row r="31" spans="1:13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>
        <v>0</v>
      </c>
      <c r="M31" s="25"/>
    </row>
    <row r="32" spans="1:13">
      <c r="A32" t="s">
        <v>28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>
        <v>1</v>
      </c>
    </row>
    <row r="33" spans="1:13">
      <c r="A33" t="s">
        <v>29</v>
      </c>
      <c r="B33" s="25"/>
      <c r="C33" s="25">
        <v>0</v>
      </c>
      <c r="D33" s="25"/>
      <c r="E33" s="25">
        <v>1</v>
      </c>
      <c r="F33" s="25"/>
      <c r="G33" s="25">
        <v>0</v>
      </c>
      <c r="H33" s="25">
        <v>0</v>
      </c>
      <c r="I33" s="25">
        <v>1</v>
      </c>
      <c r="J33" s="25">
        <v>0</v>
      </c>
      <c r="K33" s="25">
        <v>0</v>
      </c>
      <c r="L33" s="25">
        <v>0</v>
      </c>
      <c r="M33" s="25">
        <v>1</v>
      </c>
    </row>
    <row r="34" spans="1:13">
      <c r="A34" t="s">
        <v>30</v>
      </c>
      <c r="B34" s="25">
        <v>1</v>
      </c>
      <c r="C34" s="25">
        <v>1</v>
      </c>
      <c r="D34" s="25">
        <v>1</v>
      </c>
      <c r="E34" s="25">
        <v>1</v>
      </c>
      <c r="F34" s="25">
        <v>1</v>
      </c>
      <c r="G34" s="25">
        <v>1</v>
      </c>
      <c r="H34" s="25">
        <v>1</v>
      </c>
      <c r="I34" s="25">
        <v>1</v>
      </c>
      <c r="J34" s="25">
        <v>1</v>
      </c>
      <c r="K34" s="25">
        <v>1</v>
      </c>
      <c r="L34" s="25">
        <v>1</v>
      </c>
      <c r="M34" s="25">
        <v>1</v>
      </c>
    </row>
    <row r="38" spans="1:13">
      <c r="A38" t="s">
        <v>31</v>
      </c>
      <c r="F38">
        <f>'[1]Tarif KIT 2018'!F38</f>
        <v>0</v>
      </c>
      <c r="G38">
        <f>'[1]Tarif KIT 2018'!G38</f>
        <v>0</v>
      </c>
      <c r="H38">
        <f>'[1]Tarif KIT 2018'!H38</f>
        <v>0</v>
      </c>
      <c r="I38">
        <f>'[1]Tarif KIT 2018'!I38</f>
        <v>0</v>
      </c>
    </row>
    <row r="39" spans="1:13">
      <c r="A39" s="26">
        <v>4000</v>
      </c>
      <c r="F39">
        <f>'[1]Tarif KIT 2018'!F39</f>
        <v>0</v>
      </c>
      <c r="G39">
        <f>'[1]Tarif KIT 2018'!G39</f>
        <v>0</v>
      </c>
      <c r="H39">
        <f>'[1]Tarif KIT 2018'!H39</f>
        <v>0</v>
      </c>
    </row>
    <row r="40" spans="1:13">
      <c r="A40" t="s">
        <v>20</v>
      </c>
      <c r="B40">
        <f>D6</f>
        <v>993.2</v>
      </c>
      <c r="D40" s="27">
        <v>6</v>
      </c>
      <c r="F40">
        <f>'[1]Tarif KIT 2018'!F40</f>
        <v>0</v>
      </c>
      <c r="G40">
        <f>'[1]Tarif KIT 2018'!G40</f>
        <v>0</v>
      </c>
      <c r="I40" s="28">
        <f>B40*D40</f>
        <v>5959.2000000000007</v>
      </c>
    </row>
    <row r="41" spans="1:13">
      <c r="A41" t="s">
        <v>21</v>
      </c>
      <c r="B41">
        <f>D8</f>
        <v>468.4</v>
      </c>
      <c r="E41" s="29">
        <v>3</v>
      </c>
      <c r="F41">
        <f>'[1]Tarif KIT 2018'!F41</f>
        <v>0</v>
      </c>
      <c r="G41">
        <f>'[1]Tarif KIT 2018'!G41</f>
        <v>0</v>
      </c>
      <c r="I41" s="28">
        <f>B41*E41</f>
        <v>1405.1999999999998</v>
      </c>
    </row>
    <row r="42" spans="1:13">
      <c r="A42" t="s">
        <v>22</v>
      </c>
      <c r="B42">
        <v>277</v>
      </c>
      <c r="D42" s="29">
        <v>6</v>
      </c>
      <c r="G42">
        <f>'[1]Tarif KIT 2018'!G42</f>
        <v>0</v>
      </c>
      <c r="I42" s="28">
        <f>B42*D42</f>
        <v>1662</v>
      </c>
    </row>
    <row r="43" spans="1:13">
      <c r="A43" t="s">
        <v>23</v>
      </c>
      <c r="B43">
        <v>379.05</v>
      </c>
      <c r="E43" s="29">
        <v>6</v>
      </c>
      <c r="F43">
        <f>'[1]Tarif KIT 2018'!F43</f>
        <v>0</v>
      </c>
      <c r="I43" s="28">
        <f>B43*E43</f>
        <v>2274.3000000000002</v>
      </c>
    </row>
    <row r="44" spans="1:13">
      <c r="F44">
        <f>'[1]Tarif KIT 2018'!F44</f>
        <v>0</v>
      </c>
      <c r="G44">
        <f>'[1]Tarif KIT 2018'!G44</f>
        <v>0</v>
      </c>
      <c r="I44" s="28">
        <f>B44*D44</f>
        <v>0</v>
      </c>
    </row>
    <row r="45" spans="1:13">
      <c r="A45" t="s">
        <v>32</v>
      </c>
      <c r="B45">
        <v>156.44999999999999</v>
      </c>
      <c r="D45" s="29">
        <v>6</v>
      </c>
      <c r="F45">
        <f>'[1]Tarif KIT 2018'!F45</f>
        <v>0</v>
      </c>
      <c r="G45">
        <f>'[1]Tarif KIT 2018'!G45</f>
        <v>0</v>
      </c>
      <c r="I45" s="28">
        <f>B45*D45</f>
        <v>938.69999999999993</v>
      </c>
    </row>
    <row r="46" spans="1:13">
      <c r="A46" t="s">
        <v>33</v>
      </c>
      <c r="B46">
        <v>156.44999999999999</v>
      </c>
      <c r="E46" s="29">
        <v>6</v>
      </c>
      <c r="F46">
        <f>'[1]Tarif KIT 2018'!F46</f>
        <v>0</v>
      </c>
      <c r="G46">
        <f>'[1]Tarif KIT 2018'!G46</f>
        <v>0</v>
      </c>
      <c r="H46">
        <f>'[1]Tarif KIT 2018'!H46</f>
        <v>0</v>
      </c>
      <c r="I46" s="28">
        <f>B46*E46</f>
        <v>938.69999999999993</v>
      </c>
    </row>
    <row r="47" spans="1:13">
      <c r="A47" t="s">
        <v>34</v>
      </c>
      <c r="B47">
        <v>282.22000000000003</v>
      </c>
      <c r="D47" s="29">
        <v>6</v>
      </c>
      <c r="F47">
        <f>'[1]Tarif KIT 2018'!F47</f>
        <v>0</v>
      </c>
      <c r="G47">
        <f>'[1]Tarif KIT 2018'!G47</f>
        <v>0</v>
      </c>
      <c r="H47">
        <f>'[1]Tarif KIT 2018'!H47</f>
        <v>0</v>
      </c>
      <c r="I47" s="28">
        <f>B47*D47</f>
        <v>1693.3200000000002</v>
      </c>
    </row>
    <row r="48" spans="1:13">
      <c r="A48" t="s">
        <v>35</v>
      </c>
      <c r="B48">
        <v>150</v>
      </c>
      <c r="D48">
        <f>'[1]Tarif KIT 2018'!D62</f>
        <v>0</v>
      </c>
      <c r="E48" s="29">
        <v>3</v>
      </c>
      <c r="F48">
        <f>'[1]Tarif KIT 2018'!F62</f>
        <v>0</v>
      </c>
      <c r="G48">
        <f>'[1]Tarif KIT 2018'!G62</f>
        <v>0</v>
      </c>
      <c r="H48">
        <f>'[1]Tarif KIT 2018'!H62</f>
        <v>0</v>
      </c>
      <c r="I48" s="28">
        <f>B48*E48</f>
        <v>450</v>
      </c>
    </row>
    <row r="49" spans="1:9">
      <c r="D49">
        <f>'[1]Tarif KIT 2018'!D63</f>
        <v>0</v>
      </c>
      <c r="E49">
        <f>'[1]Tarif KIT 2018'!E63</f>
        <v>0</v>
      </c>
      <c r="F49">
        <f>'[1]Tarif KIT 2018'!F63</f>
        <v>0</v>
      </c>
      <c r="G49">
        <f>'[1]Tarif KIT 2018'!G63</f>
        <v>0</v>
      </c>
      <c r="H49">
        <f>'[1]Tarif KIT 2018'!H63</f>
        <v>0</v>
      </c>
      <c r="I49" s="28">
        <f>SUM(I40:I48)</f>
        <v>15321.420000000002</v>
      </c>
    </row>
    <row r="50" spans="1:9">
      <c r="D50">
        <f>'[1]Tarif KIT 2018'!D64</f>
        <v>0</v>
      </c>
      <c r="E50">
        <f>'[1]Tarif KIT 2018'!E64</f>
        <v>0</v>
      </c>
      <c r="F50">
        <f>'[1]Tarif KIT 2018'!F64</f>
        <v>0</v>
      </c>
      <c r="G50">
        <f>'[1]Tarif KIT 2018'!G64</f>
        <v>0</v>
      </c>
      <c r="H50">
        <f>'[1]Tarif KIT 2018'!H64</f>
        <v>0</v>
      </c>
      <c r="I50" s="28">
        <f>SUM(I40:I48)/E43</f>
        <v>2553.5700000000002</v>
      </c>
    </row>
    <row r="51" spans="1:9">
      <c r="D51">
        <f>'[1]Tarif KIT 2018'!D65</f>
        <v>0</v>
      </c>
      <c r="E51">
        <f>'[1]Tarif KIT 2018'!E65</f>
        <v>0</v>
      </c>
      <c r="F51">
        <f>'[1]Tarif KIT 2018'!F65</f>
        <v>0</v>
      </c>
      <c r="G51">
        <f>'[1]Tarif KIT 2018'!G65</f>
        <v>0</v>
      </c>
      <c r="H51">
        <f>'[1]Tarif KIT 2018'!H65</f>
        <v>0</v>
      </c>
    </row>
    <row r="52" spans="1:9" ht="23.25">
      <c r="A52" s="30" t="s">
        <v>36</v>
      </c>
      <c r="B52" s="31"/>
      <c r="C52" s="31"/>
      <c r="D52" s="32">
        <f>'[1]Tarif KIT 2018'!D66</f>
        <v>0</v>
      </c>
      <c r="E52">
        <f>'[1]Tarif KIT 2018'!E66</f>
        <v>0</v>
      </c>
      <c r="F52">
        <f>'[1]Tarif KIT 2018'!F66</f>
        <v>0</v>
      </c>
      <c r="G52">
        <f>'[1]Tarif KIT 2018'!G66</f>
        <v>0</v>
      </c>
      <c r="H52">
        <f>'[1]Tarif KIT 2018'!H66</f>
        <v>0</v>
      </c>
    </row>
    <row r="53" spans="1:9">
      <c r="A53">
        <f>'[1]Tarif KIT 2018'!A62</f>
        <v>0</v>
      </c>
      <c r="B53">
        <f>'[1]Tarif KIT 2018'!B62</f>
        <v>0</v>
      </c>
      <c r="C53">
        <f>'[1]Tarif KIT 2018'!C62</f>
        <v>0</v>
      </c>
      <c r="D53">
        <f>'[1]Tarif KIT 2018'!D67</f>
        <v>0</v>
      </c>
      <c r="E53">
        <f>'[1]Tarif KIT 2018'!E67</f>
        <v>0</v>
      </c>
      <c r="F53">
        <f>'[1]Tarif KIT 2018'!F67</f>
        <v>0</v>
      </c>
      <c r="G53">
        <f>'[1]Tarif KIT 2018'!G67</f>
        <v>0</v>
      </c>
      <c r="H53">
        <f>'[1]Tarif KIT 2018'!H67</f>
        <v>0</v>
      </c>
    </row>
    <row r="54" spans="1:9">
      <c r="A54" t="s">
        <v>37</v>
      </c>
      <c r="B54" s="29">
        <v>1.03</v>
      </c>
      <c r="C54" s="33">
        <v>6</v>
      </c>
      <c r="D54">
        <f>'[1]Tarif KIT 2018'!D68</f>
        <v>0</v>
      </c>
      <c r="E54">
        <f>'[1]Tarif KIT 2018'!E68</f>
        <v>0</v>
      </c>
      <c r="F54">
        <f>'[1]Tarif KIT 2018'!F68</f>
        <v>0</v>
      </c>
      <c r="G54">
        <f>'[1]Tarif KIT 2018'!G68</f>
        <v>0</v>
      </c>
      <c r="H54">
        <f>'[1]Tarif KIT 2018'!H68</f>
        <v>0</v>
      </c>
    </row>
    <row r="55" spans="1:9">
      <c r="A55">
        <f>'[1]Tarif KIT 2018'!A64</f>
        <v>0</v>
      </c>
      <c r="B55">
        <f>'[1]Tarif KIT 2018'!B64</f>
        <v>0</v>
      </c>
      <c r="C55">
        <f>'[1]Tarif KIT 2018'!C64</f>
        <v>0</v>
      </c>
      <c r="D55">
        <f>'[1]Tarif KIT 2018'!D69</f>
        <v>0</v>
      </c>
      <c r="E55">
        <f>'[1]Tarif KIT 2018'!E69</f>
        <v>0</v>
      </c>
      <c r="F55">
        <f>'[1]Tarif KIT 2018'!F69</f>
        <v>0</v>
      </c>
      <c r="G55">
        <f>'[1]Tarif KIT 2018'!G69</f>
        <v>0</v>
      </c>
      <c r="H55">
        <f>'[1]Tarif KIT 2018'!H69</f>
        <v>0</v>
      </c>
    </row>
    <row r="56" spans="1:9" ht="18.75">
      <c r="A56" t="s">
        <v>38</v>
      </c>
      <c r="B56" s="34">
        <f>I50*((B54^C54)-1)/(B54-1)/C54</f>
        <v>2752.9229047086551</v>
      </c>
      <c r="C56">
        <f>'[1]Tarif KIT 2018'!C65</f>
        <v>0</v>
      </c>
      <c r="D56">
        <f>'[1]Tarif KIT 2018'!D70</f>
        <v>0</v>
      </c>
      <c r="E56">
        <f>'[1]Tarif KIT 2018'!E70</f>
        <v>0</v>
      </c>
      <c r="F56">
        <f>'[1]Tarif KIT 2018'!F70</f>
        <v>0</v>
      </c>
      <c r="G56">
        <f>'[1]Tarif KIT 2018'!G70</f>
        <v>0</v>
      </c>
      <c r="H56">
        <f>'[1]Tarif KIT 2018'!H70</f>
        <v>0</v>
      </c>
    </row>
  </sheetData>
  <mergeCells count="5">
    <mergeCell ref="B1:I1"/>
    <mergeCell ref="A3:A4"/>
    <mergeCell ref="A5:A6"/>
    <mergeCell ref="A7:A8"/>
    <mergeCell ref="A9:A10"/>
  </mergeCells>
  <conditionalFormatting sqref="B17:M34">
    <cfRule type="cellIs" dxfId="0" priority="1" operator="greaterThan">
      <formula>0.5</formula>
    </cfRule>
  </conditionalFormatting>
  <dataValidations count="3">
    <dataValidation type="list" allowBlank="1" showInputMessage="1" showErrorMessage="1" sqref="A39">
      <formula1>HeureAn</formula1>
    </dataValidation>
    <dataValidation type="list" allowBlank="1" showInputMessage="1" showErrorMessage="1" sqref="E43 E41 D40 D42 D45 E46 D47 E48">
      <formula1>NbreKit</formula1>
    </dataValidation>
    <dataValidation type="list" allowBlank="1" showInputMessage="1" showErrorMessage="1" sqref="C54">
      <formula1>NbreAnnée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MARTINE</cp:lastModifiedBy>
  <dcterms:created xsi:type="dcterms:W3CDTF">2018-01-31T14:33:24Z</dcterms:created>
  <dcterms:modified xsi:type="dcterms:W3CDTF">2018-01-31T14:59:02Z</dcterms:modified>
</cp:coreProperties>
</file>